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R-Allgemein\Berichte\2022er Berichte\Vergleichstabellen Internet\"/>
    </mc:Choice>
  </mc:AlternateContent>
  <xr:revisionPtr revIDLastSave="0" documentId="13_ncr:1_{CB9BE779-F787-4DD0-A0D4-91273BBFE3D1}" xr6:coauthVersionLast="47" xr6:coauthVersionMax="47" xr10:uidLastSave="{00000000-0000-0000-0000-000000000000}"/>
  <bookViews>
    <workbookView xWindow="-108" yWindow="-108" windowWidth="23256" windowHeight="12720" xr2:uid="{1F3D9EC5-C5AF-468B-92CA-3FAA4E3CB110}"/>
  </bookViews>
  <sheets>
    <sheet name="GB Stahlerzeugung" sheetId="1" r:id="rId1"/>
    <sheet name="GB Stahlverarbeitung" sheetId="2" r:id="rId2"/>
  </sheets>
  <externalReferences>
    <externalReference r:id="rId3"/>
    <externalReference r:id="rId4"/>
  </externalReferences>
  <definedNames>
    <definedName name="_xlnm.Print_Area" localSheetId="0">'GB Stahlerzeugung'!$A$1:$M$20</definedName>
    <definedName name="_xlnm.Print_Area" localSheetId="1">'GB Stahlverarbeitung'!$A$1:$M$15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11" i="2"/>
  <c r="K10" i="2"/>
  <c r="K9" i="2"/>
  <c r="K8" i="2"/>
  <c r="K7" i="2"/>
  <c r="K6" i="2"/>
  <c r="K5" i="2"/>
  <c r="K4" i="2"/>
  <c r="K3" i="2"/>
  <c r="I12" i="2"/>
  <c r="I11" i="2"/>
  <c r="I10" i="2"/>
  <c r="I9" i="2"/>
  <c r="I8" i="2"/>
  <c r="I7" i="2"/>
  <c r="I6" i="2"/>
  <c r="I5" i="2"/>
  <c r="I4" i="2"/>
  <c r="I3" i="2"/>
  <c r="G12" i="2"/>
  <c r="G11" i="2"/>
  <c r="G10" i="2"/>
  <c r="G9" i="2"/>
  <c r="G8" i="2"/>
  <c r="G7" i="2"/>
  <c r="G6" i="2"/>
  <c r="G5" i="2"/>
  <c r="G4" i="2"/>
  <c r="G3" i="2"/>
  <c r="K13" i="2"/>
  <c r="I13" i="2"/>
  <c r="G13" i="2"/>
  <c r="E13" i="2"/>
  <c r="E12" i="2" l="1"/>
  <c r="E11" i="2"/>
  <c r="E10" i="2"/>
  <c r="E9" i="2"/>
  <c r="E8" i="2"/>
  <c r="E7" i="2"/>
  <c r="E6" i="2"/>
  <c r="E5" i="2"/>
  <c r="E4" i="2"/>
  <c r="E3" i="2"/>
  <c r="M13" i="2" l="1"/>
  <c r="M9" i="2"/>
  <c r="M5" i="2"/>
  <c r="M4" i="2"/>
  <c r="E3" i="1"/>
  <c r="M6" i="2" l="1"/>
  <c r="M10" i="2"/>
  <c r="M12" i="2"/>
  <c r="M11" i="2"/>
  <c r="M8" i="2"/>
  <c r="M3" i="2"/>
  <c r="M7" i="2"/>
  <c r="K17" i="1"/>
  <c r="M17" i="1" s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K5" i="1"/>
  <c r="I5" i="1"/>
  <c r="G5" i="1"/>
  <c r="E5" i="1"/>
  <c r="K4" i="1"/>
  <c r="M4" i="1" s="1"/>
  <c r="I4" i="1"/>
  <c r="G4" i="1"/>
  <c r="E4" i="1"/>
  <c r="K3" i="1"/>
  <c r="I3" i="1"/>
  <c r="G3" i="1"/>
  <c r="M15" i="1" l="1"/>
  <c r="M16" i="1"/>
  <c r="M14" i="1"/>
  <c r="M7" i="1"/>
  <c r="M6" i="1"/>
  <c r="M8" i="1"/>
  <c r="M10" i="1"/>
  <c r="M11" i="1"/>
  <c r="M13" i="1"/>
  <c r="M3" i="1"/>
  <c r="M5" i="1"/>
  <c r="M9" i="1"/>
  <c r="M12" i="1"/>
</calcChain>
</file>

<file path=xl/sharedStrings.xml><?xml version="1.0" encoding="utf-8"?>
<sst xmlns="http://schemas.openxmlformats.org/spreadsheetml/2006/main" count="67" uniqueCount="30">
  <si>
    <t>Rohstahlerzeugung</t>
  </si>
  <si>
    <t>Salzgitter Flachstahl</t>
  </si>
  <si>
    <t>Peiner Träger</t>
  </si>
  <si>
    <t>Walzstahlproduktion</t>
  </si>
  <si>
    <t>Außenumsatz</t>
  </si>
  <si>
    <t>EBIT vor Abschreibungen (EBITDA)</t>
  </si>
  <si>
    <t>Ergebnis vor Zinsen und Steuern (EBIT)</t>
  </si>
  <si>
    <t>Ergebnis vor Steuern (EBT)</t>
  </si>
  <si>
    <t>Tt</t>
  </si>
  <si>
    <t>Mio. €</t>
  </si>
  <si>
    <t>Blm.</t>
  </si>
  <si>
    <t>Q1 2021</t>
  </si>
  <si>
    <t>Q2 2021</t>
  </si>
  <si>
    <t>Q3 2021</t>
  </si>
  <si>
    <t>Q4 2021</t>
  </si>
  <si>
    <t>GJ 2021</t>
  </si>
  <si>
    <t>GESCHÄFTSBEREICH STAHLERZEUGUNG</t>
  </si>
  <si>
    <t>Stammbelegschaft zum Stichtag</t>
  </si>
  <si>
    <t>GESCHÄFTSBEREICH STAHLVERARBEITUNG</t>
  </si>
  <si>
    <t>Auftragseingang</t>
  </si>
  <si>
    <t>Auftragsbestand zum Stichtag</t>
  </si>
  <si>
    <t>Versand</t>
  </si>
  <si>
    <r>
      <t>Auftragseingang</t>
    </r>
    <r>
      <rPr>
        <vertAlign val="superscript"/>
        <sz val="9"/>
        <color theme="1"/>
        <rFont val="Arial"/>
        <family val="2"/>
      </rPr>
      <t>1</t>
    </r>
  </si>
  <si>
    <r>
      <t>Auftragsbestand zum Stichtag</t>
    </r>
    <r>
      <rPr>
        <vertAlign val="superscript"/>
        <sz val="9"/>
        <color theme="1"/>
        <rFont val="Arial"/>
        <family val="2"/>
      </rPr>
      <t>1</t>
    </r>
  </si>
  <si>
    <r>
      <t>Versand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</si>
  <si>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inklusive Umsatz mit anderen Geschäftsbereichen</t>
    </r>
  </si>
  <si>
    <r>
      <t>Segmentumsatz</t>
    </r>
    <r>
      <rPr>
        <b/>
        <vertAlign val="superscript"/>
        <sz val="9"/>
        <color theme="1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</si>
  <si>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inklusive Umsatz mit anderen Geschäftsbereichen</t>
    </r>
  </si>
  <si>
    <r>
      <t>Segmentumsatz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</si>
  <si>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ohne DMU-Gruppe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</si>
</sst>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rgb="FFB0BDC7"/>
      </bottom>
      <diagonal/>
    </border>
    <border>
      <left/>
      <right/>
      <top style="medium">
        <color rgb="FFB0BDC7"/>
      </top>
      <bottom style="thin">
        <color rgb="FFB0BDC7"/>
      </bottom>
      <diagonal/>
    </border>
    <border>
      <left/>
      <right/>
      <top style="thin">
        <color rgb="FFB0BDC7"/>
      </top>
      <bottom style="thin">
        <color rgb="FFB0BDC7"/>
      </bottom>
      <diagonal/>
    </border>
    <border>
      <left/>
      <right/>
      <top style="thin">
        <color rgb="FFB0BDC7"/>
      </top>
      <bottom style="medium">
        <color rgb="FFB0BDC7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 indent="1"/>
    </xf>
    <xf numFmtId="0" fontId="3" fillId="0" borderId="5" xfId="0" applyFont="1" applyBorder="1"/>
    <xf numFmtId="3" fontId="5" fillId="0" borderId="5" xfId="0" applyNumberFormat="1" applyFont="1" applyBorder="1"/>
    <xf numFmtId="3" fontId="3" fillId="0" borderId="0" xfId="0" applyNumberFormat="1" applyFont="1" applyBorder="1"/>
    <xf numFmtId="0" fontId="3" fillId="0" borderId="0" xfId="0" applyFont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Border="1"/>
    <xf numFmtId="164" fontId="8" fillId="0" borderId="4" xfId="0" applyNumberFormat="1" applyFont="1" applyBorder="1"/>
    <xf numFmtId="164" fontId="5" fillId="0" borderId="0" xfId="0" applyNumberFormat="1" applyFont="1" applyBorder="1"/>
  </cellXfs>
  <cellStyles count="2">
    <cellStyle name="Standard" xfId="0" builtinId="0"/>
    <cellStyle name="Summe" xfId="1" xr:uid="{E5980CE7-536E-40E5-8571-F493B26A8FBE}"/>
  </cellStyles>
  <dxfs count="0"/>
  <tableStyles count="0" defaultTableStyle="TableStyleMedium2" defaultPivotStyle="PivotStyleLight16"/>
  <colors>
    <mruColors>
      <color rgb="FFEB6619"/>
      <color rgb="FFB0B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</xdr:colOff>
      <xdr:row>0</xdr:row>
      <xdr:rowOff>242147</xdr:rowOff>
    </xdr:from>
    <xdr:to>
      <xdr:col>0</xdr:col>
      <xdr:colOff>320808</xdr:colOff>
      <xdr:row>0</xdr:row>
      <xdr:rowOff>296147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9627E3E-543D-48D1-BA1B-B5A566168D48}"/>
            </a:ext>
          </a:extLst>
        </xdr:cNvPr>
        <xdr:cNvSpPr txBox="1"/>
      </xdr:nvSpPr>
      <xdr:spPr>
        <a:xfrm>
          <a:off x="32808" y="242147"/>
          <a:ext cx="288000" cy="54000"/>
        </a:xfrm>
        <a:prstGeom prst="rect">
          <a:avLst/>
        </a:prstGeom>
        <a:solidFill>
          <a:srgbClr val="EB661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</xdr:colOff>
      <xdr:row>0</xdr:row>
      <xdr:rowOff>242147</xdr:rowOff>
    </xdr:from>
    <xdr:to>
      <xdr:col>0</xdr:col>
      <xdr:colOff>320808</xdr:colOff>
      <xdr:row>0</xdr:row>
      <xdr:rowOff>296147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799770-A351-4AA1-9C22-FD2D055E6B3F}"/>
            </a:ext>
          </a:extLst>
        </xdr:cNvPr>
        <xdr:cNvSpPr txBox="1"/>
      </xdr:nvSpPr>
      <xdr:spPr>
        <a:xfrm>
          <a:off x="32808" y="242147"/>
          <a:ext cx="288000" cy="54000"/>
        </a:xfrm>
        <a:prstGeom prst="rect">
          <a:avLst/>
        </a:prstGeom>
        <a:solidFill>
          <a:srgbClr val="EB661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-Berichte/Neue%20Berichtsstruktur%202022/Quartalsbericht%20IR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R-Berichte/Mitarbei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Konzern"/>
      <sheetName val="Erzeugung"/>
      <sheetName val="Verarbeitung"/>
      <sheetName val="Handel"/>
      <sheetName val="Tech"/>
      <sheetName val="IndBet"/>
      <sheetName val="Zusatzangaben Stahl"/>
      <sheetName val="FitStructure2.0"/>
      <sheetName val="SZAG2021"/>
      <sheetName val="Ad hoc Maßnahmenprogramm"/>
      <sheetName val="Abgleich RW"/>
    </sheetNames>
    <sheetDataSet>
      <sheetData sheetId="0"/>
      <sheetData sheetId="1"/>
      <sheetData sheetId="2">
        <row r="11">
          <cell r="O11">
            <v>1471.70291</v>
          </cell>
          <cell r="P11">
            <v>1359.5069800000001</v>
          </cell>
          <cell r="Q11">
            <v>956.3152</v>
          </cell>
          <cell r="R11">
            <v>1312.2546500000001</v>
          </cell>
        </row>
        <row r="20">
          <cell r="O20">
            <v>1250.5299199999999</v>
          </cell>
          <cell r="P20">
            <v>1267.7917299999999</v>
          </cell>
          <cell r="Q20">
            <v>1051.61888</v>
          </cell>
          <cell r="R20">
            <v>1231.53782</v>
          </cell>
        </row>
        <row r="25">
          <cell r="O25">
            <v>1302.33824</v>
          </cell>
          <cell r="P25">
            <v>1364.99143</v>
          </cell>
          <cell r="Q25">
            <v>1345.2777599999999</v>
          </cell>
          <cell r="R25">
            <v>1348.95553</v>
          </cell>
        </row>
        <row r="26">
          <cell r="O26">
            <v>1032.1376700000001</v>
          </cell>
          <cell r="P26">
            <v>1067.1695400000001</v>
          </cell>
          <cell r="Q26">
            <v>1116.5938000000001</v>
          </cell>
          <cell r="R26">
            <v>1124.6905300000001</v>
          </cell>
        </row>
        <row r="27">
          <cell r="O27">
            <v>270.20057000000003</v>
          </cell>
          <cell r="P27">
            <v>297.82189</v>
          </cell>
          <cell r="Q27">
            <v>228.68396000000001</v>
          </cell>
          <cell r="R27">
            <v>224.26499999999999</v>
          </cell>
        </row>
        <row r="28">
          <cell r="O28">
            <v>1238.49405</v>
          </cell>
          <cell r="P28">
            <v>1117.2772</v>
          </cell>
          <cell r="Q28">
            <v>1209.2618500000001</v>
          </cell>
          <cell r="R28">
            <v>983.14891</v>
          </cell>
        </row>
        <row r="29">
          <cell r="O29">
            <v>960.50963000000002</v>
          </cell>
          <cell r="P29">
            <v>839.29434000000003</v>
          </cell>
          <cell r="Q29">
            <v>983.81204000000002</v>
          </cell>
          <cell r="R29">
            <v>798.12204999999994</v>
          </cell>
        </row>
        <row r="30">
          <cell r="O30">
            <v>277.98442</v>
          </cell>
          <cell r="P30">
            <v>277.98286000000002</v>
          </cell>
          <cell r="Q30">
            <v>225.44981000000001</v>
          </cell>
          <cell r="R30">
            <v>185.02686</v>
          </cell>
        </row>
        <row r="31">
          <cell r="O31">
            <v>1530.0213000000001</v>
          </cell>
          <cell r="P31">
            <v>1410.62194</v>
          </cell>
          <cell r="Q31">
            <v>1249.38194</v>
          </cell>
          <cell r="R31">
            <v>1199.38096</v>
          </cell>
        </row>
        <row r="40">
          <cell r="O40">
            <v>994.32077408999999</v>
          </cell>
          <cell r="P40">
            <v>1042.45891198</v>
          </cell>
          <cell r="Q40">
            <v>1108.22835833</v>
          </cell>
          <cell r="R40">
            <v>1146.43220619</v>
          </cell>
        </row>
        <row r="49">
          <cell r="O49">
            <v>743.18711917999997</v>
          </cell>
          <cell r="P49">
            <v>738.27212263000001</v>
          </cell>
          <cell r="Q49">
            <v>802.85204922000003</v>
          </cell>
          <cell r="R49">
            <v>842.64650255000004</v>
          </cell>
        </row>
        <row r="51">
          <cell r="O51">
            <v>83.48574782</v>
          </cell>
          <cell r="P51">
            <v>117.32940145000001</v>
          </cell>
          <cell r="Q51">
            <v>197.45582345</v>
          </cell>
          <cell r="R51">
            <v>258.80166004</v>
          </cell>
        </row>
        <row r="52">
          <cell r="O52">
            <v>46.963738620000001</v>
          </cell>
          <cell r="P52">
            <v>80.21008209</v>
          </cell>
          <cell r="Q52">
            <v>161.34873361999999</v>
          </cell>
          <cell r="R52">
            <v>221.69801860999999</v>
          </cell>
        </row>
        <row r="53">
          <cell r="O53">
            <v>43.220743480000003</v>
          </cell>
          <cell r="P53">
            <v>76.7309147</v>
          </cell>
          <cell r="Q53">
            <v>157.35651418</v>
          </cell>
          <cell r="R53">
            <v>217.63766244999999</v>
          </cell>
        </row>
      </sheetData>
      <sheetData sheetId="3">
        <row r="31">
          <cell r="O31">
            <v>476.090426186667</v>
          </cell>
          <cell r="P31">
            <v>567.20037351666701</v>
          </cell>
          <cell r="Q31">
            <v>518.31624548000002</v>
          </cell>
          <cell r="R31">
            <v>546.06203549999998</v>
          </cell>
        </row>
        <row r="72">
          <cell r="O72">
            <v>612.00520624000001</v>
          </cell>
          <cell r="P72">
            <v>779.99400734000005</v>
          </cell>
          <cell r="Q72">
            <v>832.15210295999998</v>
          </cell>
          <cell r="R72">
            <v>850.76164376999998</v>
          </cell>
        </row>
        <row r="90">
          <cell r="O90">
            <v>342.14063700000003</v>
          </cell>
          <cell r="P90">
            <v>368.09330399999999</v>
          </cell>
          <cell r="Q90">
            <v>348.38306699999998</v>
          </cell>
          <cell r="R90">
            <v>328.61081999999999</v>
          </cell>
        </row>
        <row r="91">
          <cell r="O91">
            <v>243.64599000000001</v>
          </cell>
          <cell r="P91">
            <v>250.00241</v>
          </cell>
          <cell r="Q91">
            <v>225.96408</v>
          </cell>
          <cell r="R91">
            <v>240.11727999999999</v>
          </cell>
        </row>
        <row r="92">
          <cell r="O92">
            <v>344.92254000000003</v>
          </cell>
          <cell r="P92">
            <v>330.80081999999999</v>
          </cell>
          <cell r="Q92">
            <v>335.83359000000002</v>
          </cell>
          <cell r="R92">
            <v>327.30590000000001</v>
          </cell>
        </row>
        <row r="112">
          <cell r="O112">
            <v>503.88398364</v>
          </cell>
          <cell r="P112">
            <v>542.71604828</v>
          </cell>
          <cell r="Q112">
            <v>598.56148939000002</v>
          </cell>
          <cell r="R112">
            <v>649.85851939999998</v>
          </cell>
        </row>
        <row r="132">
          <cell r="O132">
            <v>334.22451396999998</v>
          </cell>
          <cell r="P132">
            <v>358.33982816999998</v>
          </cell>
          <cell r="Q132">
            <v>376.40028629</v>
          </cell>
          <cell r="R132">
            <v>440.92820559</v>
          </cell>
        </row>
        <row r="134">
          <cell r="O134">
            <v>-9.7648710199999993</v>
          </cell>
          <cell r="P134">
            <v>-8.7643258900000003</v>
          </cell>
          <cell r="Q134">
            <v>5.9649689199999996</v>
          </cell>
          <cell r="R134">
            <v>-17.0193078</v>
          </cell>
        </row>
        <row r="135">
          <cell r="O135">
            <v>-27.700675759999999</v>
          </cell>
          <cell r="P135">
            <v>-27.479863210000001</v>
          </cell>
          <cell r="Q135">
            <v>-8.4005868499999998</v>
          </cell>
          <cell r="R135">
            <v>-237.98224766000001</v>
          </cell>
        </row>
        <row r="136">
          <cell r="O136">
            <v>-28.435709280000001</v>
          </cell>
          <cell r="P136">
            <v>-28.959058649999999</v>
          </cell>
          <cell r="Q136">
            <v>-9.6466245300000004</v>
          </cell>
          <cell r="R136">
            <v>-241.48610665000001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arbeiter"/>
      <sheetName val="Regionale Verteilung"/>
      <sheetName val="Tabelle1"/>
      <sheetName val="Belegschaft_Jahresdurchschnitt"/>
      <sheetName val="Tarifzugehörigkeit"/>
      <sheetName val="Synopse"/>
      <sheetName val="Tabelle2"/>
      <sheetName val="Tabelle3"/>
    </sheetNames>
    <sheetDataSet>
      <sheetData sheetId="0">
        <row r="3">
          <cell r="B3">
            <v>22492</v>
          </cell>
        </row>
        <row r="4">
          <cell r="K4">
            <v>7192</v>
          </cell>
          <cell r="L4">
            <v>7162</v>
          </cell>
          <cell r="M4">
            <v>7178</v>
          </cell>
          <cell r="N4">
            <v>7158</v>
          </cell>
        </row>
        <row r="5">
          <cell r="K5">
            <v>5395</v>
          </cell>
          <cell r="L5">
            <v>5388</v>
          </cell>
          <cell r="M5">
            <v>5391</v>
          </cell>
          <cell r="N5">
            <v>5341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8BD9-60FE-4DD1-B7CB-E4429B5537A8}">
  <dimension ref="A1:N21"/>
  <sheetViews>
    <sheetView showGridLines="0" tabSelected="1" zoomScaleNormal="100" workbookViewId="0">
      <selection activeCell="A21" sqref="A21"/>
    </sheetView>
  </sheetViews>
  <sheetFormatPr baseColWidth="10" defaultRowHeight="13.2" x14ac:dyDescent="0.25"/>
  <cols>
    <col min="1" max="1" width="31.77734375" style="1" customWidth="1"/>
    <col min="2" max="2" width="0.6640625" style="3" customWidth="1"/>
    <col min="3" max="3" width="5.44140625" style="1" customWidth="1"/>
    <col min="4" max="4" width="0.6640625" style="3" customWidth="1"/>
    <col min="5" max="5" width="9.109375" style="1" customWidth="1"/>
    <col min="6" max="6" width="0.6640625" style="3" customWidth="1"/>
    <col min="7" max="7" width="9.109375" style="1" customWidth="1"/>
    <col min="8" max="8" width="0.6640625" style="3" customWidth="1"/>
    <col min="9" max="9" width="9.109375" style="1" customWidth="1"/>
    <col min="10" max="10" width="0.6640625" style="3" customWidth="1"/>
    <col min="11" max="11" width="9.109375" style="1" customWidth="1"/>
    <col min="12" max="12" width="0.6640625" style="3" customWidth="1"/>
    <col min="13" max="13" width="9.109375" style="1" customWidth="1"/>
    <col min="14" max="16384" width="11.5546875" style="1"/>
  </cols>
  <sheetData>
    <row r="1" spans="1:14" ht="26.55" customHeight="1" x14ac:dyDescent="0.25">
      <c r="A1" s="2" t="s">
        <v>16</v>
      </c>
    </row>
    <row r="2" spans="1:14" ht="13.8" thickBot="1" x14ac:dyDescent="0.3">
      <c r="A2" s="4"/>
      <c r="B2" s="5"/>
      <c r="C2" s="4"/>
      <c r="D2" s="5"/>
      <c r="E2" s="15" t="s">
        <v>11</v>
      </c>
      <c r="F2" s="16"/>
      <c r="G2" s="15" t="s">
        <v>12</v>
      </c>
      <c r="H2" s="16"/>
      <c r="I2" s="15" t="s">
        <v>13</v>
      </c>
      <c r="J2" s="16"/>
      <c r="K2" s="15" t="s">
        <v>14</v>
      </c>
      <c r="L2" s="16"/>
      <c r="M2" s="15" t="s">
        <v>15</v>
      </c>
    </row>
    <row r="3" spans="1:14" ht="13.8" x14ac:dyDescent="0.25">
      <c r="A3" s="6" t="s">
        <v>22</v>
      </c>
      <c r="B3" s="5"/>
      <c r="C3" s="6" t="s">
        <v>8</v>
      </c>
      <c r="D3" s="5"/>
      <c r="E3" s="7">
        <f>[1]Erzeugung!$O$11</f>
        <v>1471.70291</v>
      </c>
      <c r="F3" s="5"/>
      <c r="G3" s="8">
        <f>[1]Erzeugung!$P$11</f>
        <v>1359.5069800000001</v>
      </c>
      <c r="H3" s="5"/>
      <c r="I3" s="8">
        <f>[1]Erzeugung!$Q$11</f>
        <v>956.3152</v>
      </c>
      <c r="J3" s="5"/>
      <c r="K3" s="8">
        <f>[1]Erzeugung!$R$11</f>
        <v>1312.2546500000001</v>
      </c>
      <c r="L3" s="5"/>
      <c r="M3" s="8">
        <f>SUM(E3:K3)</f>
        <v>5099.7797399999999</v>
      </c>
    </row>
    <row r="4" spans="1:14" ht="13.8" x14ac:dyDescent="0.25">
      <c r="A4" s="9" t="s">
        <v>23</v>
      </c>
      <c r="B4" s="5"/>
      <c r="C4" s="9" t="s">
        <v>8</v>
      </c>
      <c r="D4" s="5"/>
      <c r="E4" s="7">
        <f>[1]Erzeugung!$O$20</f>
        <v>1250.5299199999999</v>
      </c>
      <c r="F4" s="5"/>
      <c r="G4" s="7">
        <f>[1]Erzeugung!$P$20</f>
        <v>1267.7917299999999</v>
      </c>
      <c r="H4" s="5"/>
      <c r="I4" s="7">
        <f>[1]Erzeugung!$Q$20</f>
        <v>1051.61888</v>
      </c>
      <c r="J4" s="5"/>
      <c r="K4" s="7">
        <f>[1]Erzeugung!$R$20</f>
        <v>1231.53782</v>
      </c>
      <c r="L4" s="5"/>
      <c r="M4" s="7">
        <f>K4</f>
        <v>1231.53782</v>
      </c>
    </row>
    <row r="5" spans="1:14" x14ac:dyDescent="0.25">
      <c r="A5" s="9" t="s">
        <v>0</v>
      </c>
      <c r="B5" s="5"/>
      <c r="C5" s="9" t="s">
        <v>8</v>
      </c>
      <c r="D5" s="5"/>
      <c r="E5" s="7">
        <f>[1]Erzeugung!$O$25</f>
        <v>1302.33824</v>
      </c>
      <c r="F5" s="5"/>
      <c r="G5" s="7">
        <f>[1]Erzeugung!$P$25</f>
        <v>1364.99143</v>
      </c>
      <c r="H5" s="5"/>
      <c r="I5" s="7">
        <f>[1]Erzeugung!$Q$25</f>
        <v>1345.2777599999999</v>
      </c>
      <c r="J5" s="5"/>
      <c r="K5" s="7">
        <f>[1]Erzeugung!$R$25</f>
        <v>1348.95553</v>
      </c>
      <c r="L5" s="5"/>
      <c r="M5" s="7">
        <f>SUM(E5:K5)</f>
        <v>5361.5629600000002</v>
      </c>
    </row>
    <row r="6" spans="1:14" x14ac:dyDescent="0.25">
      <c r="A6" s="10" t="s">
        <v>1</v>
      </c>
      <c r="B6" s="5"/>
      <c r="C6" s="9" t="s">
        <v>8</v>
      </c>
      <c r="D6" s="5"/>
      <c r="E6" s="7">
        <f>[1]Erzeugung!$O$26</f>
        <v>1032.1376700000001</v>
      </c>
      <c r="F6" s="5"/>
      <c r="G6" s="7">
        <f>[1]Erzeugung!$P$26</f>
        <v>1067.1695400000001</v>
      </c>
      <c r="H6" s="5"/>
      <c r="I6" s="7">
        <f>[1]Erzeugung!$Q$26</f>
        <v>1116.5938000000001</v>
      </c>
      <c r="J6" s="5"/>
      <c r="K6" s="7">
        <f>[1]Erzeugung!$R$26</f>
        <v>1124.6905300000001</v>
      </c>
      <c r="L6" s="5"/>
      <c r="M6" s="7">
        <f>SUM(E6:K6)</f>
        <v>4340.5915400000004</v>
      </c>
    </row>
    <row r="7" spans="1:14" x14ac:dyDescent="0.25">
      <c r="A7" s="10" t="s">
        <v>2</v>
      </c>
      <c r="B7" s="5"/>
      <c r="C7" s="9" t="s">
        <v>8</v>
      </c>
      <c r="D7" s="5"/>
      <c r="E7" s="7">
        <f>[1]Erzeugung!$O$27</f>
        <v>270.20057000000003</v>
      </c>
      <c r="F7" s="5"/>
      <c r="G7" s="7">
        <f>[1]Erzeugung!$P$27</f>
        <v>297.82189</v>
      </c>
      <c r="H7" s="5"/>
      <c r="I7" s="7">
        <f>[1]Erzeugung!$Q$27</f>
        <v>228.68396000000001</v>
      </c>
      <c r="J7" s="5"/>
      <c r="K7" s="7">
        <f>[1]Erzeugung!$R$27</f>
        <v>224.26499999999999</v>
      </c>
      <c r="L7" s="5"/>
      <c r="M7" s="7">
        <f>SUM(E7:K7)</f>
        <v>1020.97142</v>
      </c>
    </row>
    <row r="8" spans="1:14" x14ac:dyDescent="0.25">
      <c r="A8" s="9" t="s">
        <v>3</v>
      </c>
      <c r="B8" s="5"/>
      <c r="C8" s="9" t="s">
        <v>8</v>
      </c>
      <c r="D8" s="5"/>
      <c r="E8" s="7">
        <f>[1]Erzeugung!$O$28</f>
        <v>1238.49405</v>
      </c>
      <c r="F8" s="5"/>
      <c r="G8" s="7">
        <f>[1]Erzeugung!$P$28</f>
        <v>1117.2772</v>
      </c>
      <c r="H8" s="5"/>
      <c r="I8" s="7">
        <f>[1]Erzeugung!$Q$28</f>
        <v>1209.2618500000001</v>
      </c>
      <c r="J8" s="5"/>
      <c r="K8" s="7">
        <f>[1]Erzeugung!$R$28</f>
        <v>983.14891</v>
      </c>
      <c r="L8" s="5"/>
      <c r="M8" s="7">
        <f>SUM(E8:K8)</f>
        <v>4548.1820099999995</v>
      </c>
    </row>
    <row r="9" spans="1:14" x14ac:dyDescent="0.25">
      <c r="A9" s="10" t="s">
        <v>1</v>
      </c>
      <c r="B9" s="5"/>
      <c r="C9" s="9" t="s">
        <v>8</v>
      </c>
      <c r="D9" s="5"/>
      <c r="E9" s="7">
        <f>[1]Erzeugung!$O$29</f>
        <v>960.50963000000002</v>
      </c>
      <c r="F9" s="5"/>
      <c r="G9" s="7">
        <f>[1]Erzeugung!$P$29</f>
        <v>839.29434000000003</v>
      </c>
      <c r="H9" s="5"/>
      <c r="I9" s="7">
        <f>[1]Erzeugung!$Q$29</f>
        <v>983.81204000000002</v>
      </c>
      <c r="J9" s="5"/>
      <c r="K9" s="7">
        <f>[1]Erzeugung!$R$29</f>
        <v>798.12204999999994</v>
      </c>
      <c r="L9" s="5"/>
      <c r="M9" s="7">
        <f t="shared" ref="M9:M12" si="0">SUM(E9:K9)</f>
        <v>3581.7380599999997</v>
      </c>
    </row>
    <row r="10" spans="1:14" x14ac:dyDescent="0.25">
      <c r="A10" s="10" t="s">
        <v>2</v>
      </c>
      <c r="B10" s="5"/>
      <c r="C10" s="9" t="s">
        <v>8</v>
      </c>
      <c r="D10" s="5"/>
      <c r="E10" s="7">
        <f>[1]Erzeugung!$O$30</f>
        <v>277.98442</v>
      </c>
      <c r="F10" s="5"/>
      <c r="G10" s="7">
        <f>[1]Erzeugung!$P$30</f>
        <v>277.98286000000002</v>
      </c>
      <c r="H10" s="5"/>
      <c r="I10" s="7">
        <f>[1]Erzeugung!$Q$30</f>
        <v>225.44981000000001</v>
      </c>
      <c r="J10" s="5"/>
      <c r="K10" s="7">
        <f>[1]Erzeugung!$R$30</f>
        <v>185.02686</v>
      </c>
      <c r="L10" s="5"/>
      <c r="M10" s="7">
        <f t="shared" si="0"/>
        <v>966.44395000000009</v>
      </c>
    </row>
    <row r="11" spans="1:14" ht="13.8" x14ac:dyDescent="0.25">
      <c r="A11" s="9" t="s">
        <v>24</v>
      </c>
      <c r="B11" s="5"/>
      <c r="C11" s="9" t="s">
        <v>8</v>
      </c>
      <c r="D11" s="5"/>
      <c r="E11" s="7">
        <f>[1]Erzeugung!$O$31</f>
        <v>1530.0213000000001</v>
      </c>
      <c r="F11" s="5"/>
      <c r="G11" s="7">
        <f>[1]Erzeugung!$P$31</f>
        <v>1410.62194</v>
      </c>
      <c r="H11" s="5"/>
      <c r="I11" s="7">
        <f>[1]Erzeugung!$Q$31</f>
        <v>1249.38194</v>
      </c>
      <c r="J11" s="5"/>
      <c r="K11" s="7">
        <f>[1]Erzeugung!$R$31</f>
        <v>1199.38096</v>
      </c>
      <c r="L11" s="5"/>
      <c r="M11" s="7">
        <f>SUM(E11:K11)</f>
        <v>5389.406140000001</v>
      </c>
    </row>
    <row r="12" spans="1:14" ht="13.8" x14ac:dyDescent="0.25">
      <c r="A12" s="17" t="s">
        <v>26</v>
      </c>
      <c r="B12" s="18"/>
      <c r="C12" s="17" t="s">
        <v>9</v>
      </c>
      <c r="D12" s="18"/>
      <c r="E12" s="19">
        <f>[1]Erzeugung!$O$40</f>
        <v>994.32077408999999</v>
      </c>
      <c r="F12" s="18"/>
      <c r="G12" s="19">
        <f>[1]Erzeugung!$P$40</f>
        <v>1042.45891198</v>
      </c>
      <c r="H12" s="18"/>
      <c r="I12" s="19">
        <f>[1]Erzeugung!$Q$40</f>
        <v>1108.22835833</v>
      </c>
      <c r="J12" s="18"/>
      <c r="K12" s="19">
        <f>[1]Erzeugung!$R$40</f>
        <v>1146.43220619</v>
      </c>
      <c r="L12" s="18"/>
      <c r="M12" s="19">
        <f t="shared" si="0"/>
        <v>4291.4402505899998</v>
      </c>
    </row>
    <row r="13" spans="1:14" x14ac:dyDescent="0.25">
      <c r="A13" s="17" t="s">
        <v>4</v>
      </c>
      <c r="B13" s="18"/>
      <c r="C13" s="17" t="s">
        <v>9</v>
      </c>
      <c r="D13" s="18"/>
      <c r="E13" s="19">
        <f>[1]Erzeugung!$O$49</f>
        <v>743.18711917999997</v>
      </c>
      <c r="F13" s="18"/>
      <c r="G13" s="19">
        <f>[1]Erzeugung!$P$49</f>
        <v>738.27212263000001</v>
      </c>
      <c r="H13" s="18"/>
      <c r="I13" s="19">
        <f>[1]Erzeugung!$Q$49</f>
        <v>802.85204922000003</v>
      </c>
      <c r="J13" s="18"/>
      <c r="K13" s="19">
        <f>[1]Erzeugung!$R$49</f>
        <v>842.64650255000004</v>
      </c>
      <c r="L13" s="18"/>
      <c r="M13" s="19">
        <f>SUM(E13:K13)</f>
        <v>3126.9577935800003</v>
      </c>
      <c r="N13" s="3"/>
    </row>
    <row r="14" spans="1:14" x14ac:dyDescent="0.25">
      <c r="A14" s="17" t="s">
        <v>5</v>
      </c>
      <c r="B14" s="18"/>
      <c r="C14" s="17" t="s">
        <v>9</v>
      </c>
      <c r="D14" s="18"/>
      <c r="E14" s="19">
        <f>[1]Erzeugung!$O$51</f>
        <v>83.48574782</v>
      </c>
      <c r="F14" s="18"/>
      <c r="G14" s="19">
        <f>[1]Erzeugung!$P$51</f>
        <v>117.32940145000001</v>
      </c>
      <c r="H14" s="19"/>
      <c r="I14" s="19">
        <f>[1]Erzeugung!$Q$51</f>
        <v>197.45582345</v>
      </c>
      <c r="J14" s="19"/>
      <c r="K14" s="19">
        <f>[1]Erzeugung!$R$51</f>
        <v>258.80166004</v>
      </c>
      <c r="L14" s="19"/>
      <c r="M14" s="19">
        <f t="shared" ref="M14:M16" si="1">SUM(E14:K14)</f>
        <v>657.07263276000003</v>
      </c>
      <c r="N14" s="20"/>
    </row>
    <row r="15" spans="1:14" x14ac:dyDescent="0.25">
      <c r="A15" s="9" t="s">
        <v>6</v>
      </c>
      <c r="B15" s="5"/>
      <c r="C15" s="9" t="s">
        <v>9</v>
      </c>
      <c r="D15" s="5"/>
      <c r="E15" s="7">
        <f>[1]Erzeugung!$O$52</f>
        <v>46.963738620000001</v>
      </c>
      <c r="F15" s="5"/>
      <c r="G15" s="7">
        <f>[1]Erzeugung!$P$52</f>
        <v>80.21008209</v>
      </c>
      <c r="H15" s="5"/>
      <c r="I15" s="7">
        <f>[1]Erzeugung!$Q$52</f>
        <v>161.34873361999999</v>
      </c>
      <c r="J15" s="5"/>
      <c r="K15" s="7">
        <f>[1]Erzeugung!$R$52</f>
        <v>221.69801860999999</v>
      </c>
      <c r="L15" s="5"/>
      <c r="M15" s="7">
        <f t="shared" si="1"/>
        <v>510.22057294000001</v>
      </c>
      <c r="N15" s="3"/>
    </row>
    <row r="16" spans="1:14" x14ac:dyDescent="0.25">
      <c r="A16" s="17" t="s">
        <v>7</v>
      </c>
      <c r="B16" s="18"/>
      <c r="C16" s="17" t="s">
        <v>9</v>
      </c>
      <c r="D16" s="18"/>
      <c r="E16" s="19">
        <f>[1]Erzeugung!$O$53</f>
        <v>43.220743480000003</v>
      </c>
      <c r="F16" s="18"/>
      <c r="G16" s="19">
        <f>[1]Erzeugung!$P$53</f>
        <v>76.7309147</v>
      </c>
      <c r="H16" s="18"/>
      <c r="I16" s="19">
        <f>[1]Erzeugung!$Q$53</f>
        <v>157.35651418</v>
      </c>
      <c r="J16" s="18"/>
      <c r="K16" s="19">
        <f>[1]Erzeugung!$R$53</f>
        <v>217.63766244999999</v>
      </c>
      <c r="L16" s="18"/>
      <c r="M16" s="19">
        <f t="shared" si="1"/>
        <v>494.94583481000001</v>
      </c>
    </row>
    <row r="17" spans="1:13" ht="13.8" thickBot="1" x14ac:dyDescent="0.3">
      <c r="A17" s="11" t="s">
        <v>17</v>
      </c>
      <c r="B17" s="5"/>
      <c r="C17" s="11" t="s">
        <v>10</v>
      </c>
      <c r="D17" s="5"/>
      <c r="E17" s="12">
        <f>[2]Mitarbeiter!$K$4</f>
        <v>7192</v>
      </c>
      <c r="F17" s="13"/>
      <c r="G17" s="12">
        <f>[2]Mitarbeiter!$L$4</f>
        <v>7162</v>
      </c>
      <c r="H17" s="13"/>
      <c r="I17" s="12">
        <f>[2]Mitarbeiter!$M$4</f>
        <v>7178</v>
      </c>
      <c r="J17" s="13"/>
      <c r="K17" s="12">
        <f>[2]Mitarbeiter!$N$4</f>
        <v>7158</v>
      </c>
      <c r="L17" s="13"/>
      <c r="M17" s="12">
        <f>K17</f>
        <v>7158</v>
      </c>
    </row>
    <row r="18" spans="1:13" ht="2.5499999999999998" customHeight="1" x14ac:dyDescent="0.25">
      <c r="A18" s="14"/>
      <c r="B18" s="5"/>
      <c r="C18" s="14"/>
      <c r="D18" s="5"/>
      <c r="F18" s="5"/>
      <c r="H18" s="5"/>
      <c r="J18" s="5"/>
      <c r="L18" s="5"/>
    </row>
    <row r="19" spans="1:13" ht="13.8" x14ac:dyDescent="0.25">
      <c r="A19" s="14" t="s">
        <v>29</v>
      </c>
      <c r="B19" s="5"/>
      <c r="C19" s="14"/>
      <c r="D19" s="5"/>
      <c r="F19" s="5"/>
      <c r="H19" s="5"/>
      <c r="J19" s="5"/>
      <c r="L19" s="5"/>
    </row>
    <row r="20" spans="1:13" ht="13.8" x14ac:dyDescent="0.25">
      <c r="A20" s="14" t="s">
        <v>25</v>
      </c>
      <c r="B20" s="5"/>
      <c r="C20" s="14"/>
      <c r="D20" s="5"/>
      <c r="F20" s="5"/>
      <c r="H20" s="5"/>
      <c r="J20" s="5"/>
      <c r="L20" s="5"/>
    </row>
    <row r="21" spans="1:13" x14ac:dyDescent="0.25">
      <c r="A21" s="14"/>
      <c r="B21" s="5"/>
      <c r="C21" s="14"/>
      <c r="D21" s="5"/>
      <c r="F21" s="5"/>
      <c r="H21" s="5"/>
      <c r="J21" s="5"/>
      <c r="L21" s="5"/>
    </row>
  </sheetData>
  <pageMargins left="0.7" right="0.7" top="0.78740157499999996" bottom="0.78740157499999996" header="0.3" footer="0.3"/>
  <pageSetup paperSize="9" orientation="landscape" r:id="rId1"/>
  <ignoredErrors>
    <ignoredError sqref="M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24D8-34B2-4137-B1E2-F1C4BF0AF628}">
  <dimension ref="A1:M17"/>
  <sheetViews>
    <sheetView showGridLines="0" zoomScaleNormal="100" workbookViewId="0">
      <selection activeCell="N18" sqref="N18"/>
    </sheetView>
  </sheetViews>
  <sheetFormatPr baseColWidth="10" defaultRowHeight="13.2" x14ac:dyDescent="0.25"/>
  <cols>
    <col min="1" max="1" width="31.77734375" style="1" customWidth="1"/>
    <col min="2" max="2" width="0.6640625" style="3" customWidth="1"/>
    <col min="3" max="3" width="5.44140625" style="1" customWidth="1"/>
    <col min="4" max="4" width="0.6640625" style="3" customWidth="1"/>
    <col min="5" max="5" width="9.109375" style="1" customWidth="1"/>
    <col min="6" max="6" width="0.6640625" style="3" customWidth="1"/>
    <col min="7" max="7" width="9.109375" style="1" customWidth="1"/>
    <col min="8" max="8" width="0.6640625" style="3" customWidth="1"/>
    <col min="9" max="9" width="9.109375" style="1" customWidth="1"/>
    <col min="10" max="10" width="0.6640625" style="3" customWidth="1"/>
    <col min="11" max="11" width="9.109375" style="1" customWidth="1"/>
    <col min="12" max="12" width="0.6640625" style="3" customWidth="1"/>
    <col min="13" max="13" width="9.109375" style="1" customWidth="1"/>
    <col min="14" max="16384" width="11.5546875" style="1"/>
  </cols>
  <sheetData>
    <row r="1" spans="1:13" ht="26.55" customHeight="1" x14ac:dyDescent="0.25">
      <c r="A1" s="2" t="s">
        <v>18</v>
      </c>
    </row>
    <row r="2" spans="1:13" ht="13.8" thickBot="1" x14ac:dyDescent="0.3">
      <c r="A2" s="4"/>
      <c r="B2" s="5"/>
      <c r="C2" s="4"/>
      <c r="D2" s="5"/>
      <c r="E2" s="15" t="s">
        <v>11</v>
      </c>
      <c r="F2" s="16"/>
      <c r="G2" s="15" t="s">
        <v>12</v>
      </c>
      <c r="H2" s="16"/>
      <c r="I2" s="15" t="s">
        <v>13</v>
      </c>
      <c r="J2" s="16"/>
      <c r="K2" s="15" t="s">
        <v>14</v>
      </c>
      <c r="L2" s="16"/>
      <c r="M2" s="15" t="s">
        <v>15</v>
      </c>
    </row>
    <row r="3" spans="1:13" x14ac:dyDescent="0.25">
      <c r="A3" s="6" t="s">
        <v>19</v>
      </c>
      <c r="B3" s="5"/>
      <c r="C3" s="6" t="s">
        <v>9</v>
      </c>
      <c r="D3" s="5"/>
      <c r="E3" s="7">
        <f>[1]Verarbeitung!$O$31</f>
        <v>476.090426186667</v>
      </c>
      <c r="F3" s="5"/>
      <c r="G3" s="8">
        <f>[1]Verarbeitung!$P$31</f>
        <v>567.20037351666701</v>
      </c>
      <c r="H3" s="5"/>
      <c r="I3" s="8">
        <f>[1]Verarbeitung!$Q$31</f>
        <v>518.31624548000002</v>
      </c>
      <c r="J3" s="5"/>
      <c r="K3" s="8">
        <f>[1]Verarbeitung!$R$31</f>
        <v>546.06203549999998</v>
      </c>
      <c r="L3" s="5"/>
      <c r="M3" s="8">
        <f>SUM(E3:K3)</f>
        <v>2107.669080683334</v>
      </c>
    </row>
    <row r="4" spans="1:13" x14ac:dyDescent="0.25">
      <c r="A4" s="9" t="s">
        <v>20</v>
      </c>
      <c r="B4" s="5"/>
      <c r="C4" s="9" t="s">
        <v>9</v>
      </c>
      <c r="D4" s="5"/>
      <c r="E4" s="7">
        <f>[1]Verarbeitung!$O$72</f>
        <v>612.00520624000001</v>
      </c>
      <c r="F4" s="5"/>
      <c r="G4" s="7">
        <f>[1]Verarbeitung!$P$72</f>
        <v>779.99400734000005</v>
      </c>
      <c r="H4" s="5"/>
      <c r="I4" s="7">
        <f>[1]Verarbeitung!$Q$72</f>
        <v>832.15210295999998</v>
      </c>
      <c r="J4" s="5"/>
      <c r="K4" s="7">
        <f>[1]Verarbeitung!$R$72</f>
        <v>850.76164376999998</v>
      </c>
      <c r="L4" s="5"/>
      <c r="M4" s="7">
        <f>K4</f>
        <v>850.76164376999998</v>
      </c>
    </row>
    <row r="5" spans="1:13" x14ac:dyDescent="0.25">
      <c r="A5" s="9" t="s">
        <v>0</v>
      </c>
      <c r="B5" s="5"/>
      <c r="C5" s="9" t="s">
        <v>8</v>
      </c>
      <c r="D5" s="5"/>
      <c r="E5" s="7">
        <f>[1]Verarbeitung!$O$90</f>
        <v>342.14063700000003</v>
      </c>
      <c r="F5" s="5"/>
      <c r="G5" s="7">
        <f>[1]Verarbeitung!$P$90</f>
        <v>368.09330399999999</v>
      </c>
      <c r="H5" s="5"/>
      <c r="I5" s="7">
        <f>[1]Verarbeitung!$Q$90</f>
        <v>348.38306699999998</v>
      </c>
      <c r="J5" s="5"/>
      <c r="K5" s="7">
        <f>[1]Verarbeitung!$R$90</f>
        <v>328.61081999999999</v>
      </c>
      <c r="L5" s="5"/>
      <c r="M5" s="7">
        <f>SUM(E5:K5)</f>
        <v>1387.227828</v>
      </c>
    </row>
    <row r="6" spans="1:13" x14ac:dyDescent="0.25">
      <c r="A6" s="9" t="s">
        <v>3</v>
      </c>
      <c r="B6" s="5"/>
      <c r="C6" s="9" t="s">
        <v>8</v>
      </c>
      <c r="D6" s="5"/>
      <c r="E6" s="7">
        <f>[1]Verarbeitung!$O$91</f>
        <v>243.64599000000001</v>
      </c>
      <c r="F6" s="5"/>
      <c r="G6" s="7">
        <f>[1]Verarbeitung!$P$91</f>
        <v>250.00241</v>
      </c>
      <c r="H6" s="5"/>
      <c r="I6" s="7">
        <f>[1]Verarbeitung!$Q$91</f>
        <v>225.96408</v>
      </c>
      <c r="J6" s="5"/>
      <c r="K6" s="7">
        <f>[1]Verarbeitung!$R$91</f>
        <v>240.11727999999999</v>
      </c>
      <c r="L6" s="5"/>
      <c r="M6" s="7">
        <f>SUM(E6:K6)</f>
        <v>959.72975999999994</v>
      </c>
    </row>
    <row r="7" spans="1:13" x14ac:dyDescent="0.25">
      <c r="A7" s="9" t="s">
        <v>21</v>
      </c>
      <c r="B7" s="5"/>
      <c r="C7" s="9" t="s">
        <v>8</v>
      </c>
      <c r="D7" s="5"/>
      <c r="E7" s="7">
        <f>[1]Verarbeitung!$O$92</f>
        <v>344.92254000000003</v>
      </c>
      <c r="F7" s="5"/>
      <c r="G7" s="7">
        <f>[1]Verarbeitung!$P$92</f>
        <v>330.80081999999999</v>
      </c>
      <c r="H7" s="5"/>
      <c r="I7" s="7">
        <f>[1]Verarbeitung!$Q$92</f>
        <v>335.83359000000002</v>
      </c>
      <c r="J7" s="5"/>
      <c r="K7" s="7">
        <f>[1]Verarbeitung!$R$92</f>
        <v>327.30590000000001</v>
      </c>
      <c r="L7" s="5"/>
      <c r="M7" s="7">
        <f>SUM(E7:K7)</f>
        <v>1338.86285</v>
      </c>
    </row>
    <row r="8" spans="1:13" ht="13.8" x14ac:dyDescent="0.25">
      <c r="A8" s="17" t="s">
        <v>28</v>
      </c>
      <c r="B8" s="18"/>
      <c r="C8" s="17" t="s">
        <v>9</v>
      </c>
      <c r="D8" s="18"/>
      <c r="E8" s="19">
        <f>[1]Verarbeitung!$O$112</f>
        <v>503.88398364</v>
      </c>
      <c r="F8" s="18"/>
      <c r="G8" s="19">
        <f>[1]Verarbeitung!$P$112</f>
        <v>542.71604828</v>
      </c>
      <c r="H8" s="18"/>
      <c r="I8" s="19">
        <f>[1]Verarbeitung!$Q$112</f>
        <v>598.56148939000002</v>
      </c>
      <c r="J8" s="18"/>
      <c r="K8" s="19">
        <f>[1]Verarbeitung!$R$112</f>
        <v>649.85851939999998</v>
      </c>
      <c r="L8" s="18"/>
      <c r="M8" s="19">
        <f t="shared" ref="M8" si="0">SUM(E8:K8)</f>
        <v>2295.0200407100001</v>
      </c>
    </row>
    <row r="9" spans="1:13" x14ac:dyDescent="0.25">
      <c r="A9" s="17" t="s">
        <v>4</v>
      </c>
      <c r="B9" s="18"/>
      <c r="C9" s="17" t="s">
        <v>9</v>
      </c>
      <c r="D9" s="18"/>
      <c r="E9" s="19">
        <f>[1]Verarbeitung!$O$132</f>
        <v>334.22451396999998</v>
      </c>
      <c r="F9" s="18"/>
      <c r="G9" s="19">
        <f>[1]Verarbeitung!$P$132</f>
        <v>358.33982816999998</v>
      </c>
      <c r="H9" s="18"/>
      <c r="I9" s="19">
        <f>[1]Verarbeitung!$Q$132</f>
        <v>376.40028629</v>
      </c>
      <c r="J9" s="18"/>
      <c r="K9" s="19">
        <f>[1]Verarbeitung!$R$132</f>
        <v>440.92820559</v>
      </c>
      <c r="L9" s="18"/>
      <c r="M9" s="19">
        <f>SUM(E9:K9)</f>
        <v>1509.89283402</v>
      </c>
    </row>
    <row r="10" spans="1:13" x14ac:dyDescent="0.25">
      <c r="A10" s="17" t="s">
        <v>5</v>
      </c>
      <c r="B10" s="18"/>
      <c r="C10" s="17" t="s">
        <v>9</v>
      </c>
      <c r="D10" s="18"/>
      <c r="E10" s="19">
        <f>[1]Verarbeitung!$O$134</f>
        <v>-9.7648710199999993</v>
      </c>
      <c r="F10" s="19"/>
      <c r="G10" s="19">
        <f>[1]Verarbeitung!$P$134</f>
        <v>-8.7643258900000003</v>
      </c>
      <c r="H10" s="19"/>
      <c r="I10" s="19">
        <f>[1]Verarbeitung!$Q$134</f>
        <v>5.9649689199999996</v>
      </c>
      <c r="J10" s="19"/>
      <c r="K10" s="19">
        <f>[1]Verarbeitung!$R$134</f>
        <v>-17.0193078</v>
      </c>
      <c r="L10" s="19"/>
      <c r="M10" s="19">
        <f t="shared" ref="M10:M12" si="1">SUM(E10:K10)</f>
        <v>-29.583535789999999</v>
      </c>
    </row>
    <row r="11" spans="1:13" x14ac:dyDescent="0.25">
      <c r="A11" s="9" t="s">
        <v>6</v>
      </c>
      <c r="B11" s="5"/>
      <c r="C11" s="9" t="s">
        <v>9</v>
      </c>
      <c r="D11" s="5"/>
      <c r="E11" s="7">
        <f>[1]Verarbeitung!$O$135</f>
        <v>-27.700675759999999</v>
      </c>
      <c r="F11" s="5"/>
      <c r="G11" s="7">
        <f>[1]Verarbeitung!$P$135</f>
        <v>-27.479863210000001</v>
      </c>
      <c r="H11" s="5"/>
      <c r="I11" s="7">
        <f>[1]Verarbeitung!$Q$135</f>
        <v>-8.4005868499999998</v>
      </c>
      <c r="J11" s="5"/>
      <c r="K11" s="7">
        <f>[1]Verarbeitung!$R$135</f>
        <v>-237.98224766000001</v>
      </c>
      <c r="L11" s="5"/>
      <c r="M11" s="7">
        <f t="shared" si="1"/>
        <v>-301.56337348</v>
      </c>
    </row>
    <row r="12" spans="1:13" x14ac:dyDescent="0.25">
      <c r="A12" s="17" t="s">
        <v>7</v>
      </c>
      <c r="B12" s="18"/>
      <c r="C12" s="17" t="s">
        <v>9</v>
      </c>
      <c r="D12" s="18"/>
      <c r="E12" s="19">
        <f>[1]Verarbeitung!$O$136</f>
        <v>-28.435709280000001</v>
      </c>
      <c r="F12" s="18"/>
      <c r="G12" s="19">
        <f>[1]Verarbeitung!$P$136</f>
        <v>-28.959058649999999</v>
      </c>
      <c r="H12" s="18"/>
      <c r="I12" s="19">
        <f>[1]Verarbeitung!$Q$136</f>
        <v>-9.6466245300000004</v>
      </c>
      <c r="J12" s="18"/>
      <c r="K12" s="19">
        <f>[1]Verarbeitung!$R$136</f>
        <v>-241.48610665000001</v>
      </c>
      <c r="L12" s="18"/>
      <c r="M12" s="19">
        <f t="shared" si="1"/>
        <v>-308.52749911000001</v>
      </c>
    </row>
    <row r="13" spans="1:13" ht="13.8" thickBot="1" x14ac:dyDescent="0.3">
      <c r="A13" s="11" t="s">
        <v>17</v>
      </c>
      <c r="B13" s="5"/>
      <c r="C13" s="11" t="s">
        <v>10</v>
      </c>
      <c r="D13" s="5"/>
      <c r="E13" s="12">
        <f>[2]Mitarbeiter!$K$5</f>
        <v>5395</v>
      </c>
      <c r="F13" s="13"/>
      <c r="G13" s="12">
        <f>[2]Mitarbeiter!$L$5</f>
        <v>5388</v>
      </c>
      <c r="H13" s="13"/>
      <c r="I13" s="12">
        <f>[2]Mitarbeiter!$M$5</f>
        <v>5391</v>
      </c>
      <c r="J13" s="13"/>
      <c r="K13" s="12">
        <f>[2]Mitarbeiter!$N$5</f>
        <v>5341</v>
      </c>
      <c r="L13" s="13"/>
      <c r="M13" s="12">
        <f>K13</f>
        <v>5341</v>
      </c>
    </row>
    <row r="14" spans="1:13" ht="2.5499999999999998" customHeight="1" x14ac:dyDescent="0.25">
      <c r="A14" s="14"/>
      <c r="B14" s="5"/>
      <c r="C14" s="14"/>
      <c r="D14" s="5"/>
      <c r="F14" s="5"/>
      <c r="H14" s="5"/>
      <c r="J14" s="5"/>
      <c r="L14" s="5"/>
    </row>
    <row r="15" spans="1:13" ht="13.8" x14ac:dyDescent="0.25">
      <c r="A15" s="14" t="s">
        <v>27</v>
      </c>
      <c r="B15" s="5"/>
      <c r="C15" s="14"/>
      <c r="D15" s="5"/>
      <c r="F15" s="5"/>
      <c r="H15" s="5"/>
      <c r="J15" s="5"/>
      <c r="L15" s="5"/>
    </row>
    <row r="16" spans="1:13" x14ac:dyDescent="0.25">
      <c r="B16" s="5"/>
      <c r="C16" s="14"/>
      <c r="D16" s="5"/>
      <c r="F16" s="5"/>
      <c r="H16" s="5"/>
      <c r="J16" s="5"/>
      <c r="L16" s="5"/>
    </row>
    <row r="17" spans="1:12" x14ac:dyDescent="0.25">
      <c r="A17" s="14"/>
      <c r="B17" s="5"/>
      <c r="C17" s="14"/>
      <c r="D17" s="5"/>
      <c r="F17" s="5"/>
      <c r="H17" s="5"/>
      <c r="J17" s="5"/>
      <c r="L17" s="5"/>
    </row>
  </sheetData>
  <pageMargins left="0.7" right="0.7" top="0.78740157499999996" bottom="0.78740157499999996" header="0.3" footer="0.3"/>
  <pageSetup paperSize="9" orientation="landscape" r:id="rId1"/>
  <ignoredErrors>
    <ignoredError sqref="M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GB Stahlerzeugung</vt:lpstr>
      <vt:lpstr>GB Stahlverarbeitung</vt:lpstr>
      <vt:lpstr>'GB Stahlerzeugung'!Druckbereich</vt:lpstr>
      <vt:lpstr>'GB Stahlverarbeitung'!Druckbereich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Bertram, Anja (SZAG/IR)</dc:creator>
  <cp:lastModifiedBy>Bertram, Anja (SZAG/IR)</cp:lastModifiedBy>
  <cp:lastPrinted>2022-05-04T11:09:54Z</cp:lastPrinted>
  <dcterms:created xsi:type="dcterms:W3CDTF">2022-05-03T12:12:05Z</dcterms:created>
  <dcterms:modified xsi:type="dcterms:W3CDTF">2022-05-09T07:23:14Z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3f2955-8e3c-4d60-a1bb-ac6c42b7754d_Enabled">
    <vt:lpwstr>true</vt:lpwstr>
  </property>
  <property fmtid="{D5CDD505-2E9C-101B-9397-08002B2CF9AE}" pid="3" name="MSIP_Label_e33f2955-8e3c-4d60-a1bb-ac6c42b7754d_SetDate">
    <vt:lpwstr>2022-05-04T11:09:19Z</vt:lpwstr>
  </property>
  <property fmtid="{D5CDD505-2E9C-101B-9397-08002B2CF9AE}" pid="4" name="MSIP_Label_e33f2955-8e3c-4d60-a1bb-ac6c42b7754d_Method">
    <vt:lpwstr>Privileged</vt:lpwstr>
  </property>
  <property fmtid="{D5CDD505-2E9C-101B-9397-08002B2CF9AE}" pid="5" name="MSIP_Label_e33f2955-8e3c-4d60-a1bb-ac6c42b7754d_Name">
    <vt:lpwstr>Öffentlich</vt:lpwstr>
  </property>
  <property fmtid="{D5CDD505-2E9C-101B-9397-08002B2CF9AE}" pid="6" name="MSIP_Label_e33f2955-8e3c-4d60-a1bb-ac6c42b7754d_SiteId">
    <vt:lpwstr>e097778a-fb30-4cc4-be8b-bf3fb286f2fc</vt:lpwstr>
  </property>
  <property fmtid="{D5CDD505-2E9C-101B-9397-08002B2CF9AE}" pid="7" name="MSIP_Label_e33f2955-8e3c-4d60-a1bb-ac6c42b7754d_ActionId">
    <vt:lpwstr>794da7e5-7b52-416e-a8ee-dd34df63495d</vt:lpwstr>
  </property>
  <property fmtid="{D5CDD505-2E9C-101B-9397-08002B2CF9AE}" pid="8" name="MSIP_Label_e33f2955-8e3c-4d60-a1bb-ac6c42b7754d_ContentBits">
    <vt:lpwstr>0</vt:lpwstr>
  </property>
</Properties>
</file>